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0730" windowHeight="11760"/>
  </bookViews>
  <sheets>
    <sheet name="печать" sheetId="27" r:id="rId1"/>
  </sheets>
  <definedNames>
    <definedName name="_xlnm.Print_Area" localSheetId="0">печать!$B$1:$R$55</definedName>
  </definedNames>
  <calcPr calcId="124519"/>
</workbook>
</file>

<file path=xl/calcChain.xml><?xml version="1.0" encoding="utf-8"?>
<calcChain xmlns="http://schemas.openxmlformats.org/spreadsheetml/2006/main">
  <c r="Q5" i="27"/>
  <c r="Q6"/>
  <c r="Q9"/>
  <c r="Q15"/>
  <c r="Q41"/>
  <c r="Q44"/>
  <c r="Q46"/>
  <c r="R41"/>
  <c r="R44"/>
  <c r="R46"/>
  <c r="R47"/>
  <c r="N5"/>
  <c r="N11"/>
  <c r="N15"/>
  <c r="N17"/>
  <c r="N20"/>
  <c r="N24"/>
  <c r="N43"/>
  <c r="N44"/>
  <c r="N46"/>
  <c r="O43"/>
  <c r="O44"/>
  <c r="O46"/>
  <c r="O47"/>
  <c r="K10"/>
  <c r="K11"/>
  <c r="K16"/>
  <c r="K17"/>
  <c r="K19"/>
  <c r="K20"/>
  <c r="K23"/>
  <c r="K24"/>
  <c r="K42"/>
  <c r="K43"/>
  <c r="K44"/>
  <c r="L42"/>
  <c r="L43"/>
  <c r="L44"/>
  <c r="L47"/>
  <c r="H10"/>
  <c r="H11"/>
  <c r="H13"/>
  <c r="H16"/>
  <c r="H17"/>
  <c r="H19"/>
  <c r="H20"/>
  <c r="H23"/>
  <c r="H24"/>
  <c r="H42"/>
  <c r="H43"/>
  <c r="I42"/>
  <c r="I43"/>
  <c r="I47"/>
  <c r="F5"/>
  <c r="F6"/>
  <c r="F9"/>
  <c r="F10"/>
  <c r="F11"/>
  <c r="F13"/>
  <c r="F17"/>
  <c r="F19"/>
  <c r="F20"/>
  <c r="F24"/>
  <c r="D25"/>
  <c r="F3"/>
  <c r="D4"/>
  <c r="D7"/>
  <c r="D12"/>
  <c r="D22"/>
  <c r="C3"/>
  <c r="D53"/>
  <c r="D47"/>
  <c r="D46"/>
  <c r="D44"/>
  <c r="F44" s="1"/>
  <c r="D43"/>
  <c r="F43" s="1"/>
  <c r="F42"/>
  <c r="F41"/>
  <c r="C40"/>
  <c r="C39" s="1"/>
  <c r="E39"/>
  <c r="D39"/>
  <c r="D3" l="1"/>
</calcChain>
</file>

<file path=xl/sharedStrings.xml><?xml version="1.0" encoding="utf-8"?>
<sst xmlns="http://schemas.openxmlformats.org/spreadsheetml/2006/main" count="138" uniqueCount="61">
  <si>
    <t>Священное Писание Ветхого Завета</t>
  </si>
  <si>
    <t xml:space="preserve">Священное Писание Нового Завета </t>
  </si>
  <si>
    <t>Церковное искусство</t>
  </si>
  <si>
    <t>Новые религиозные движения</t>
  </si>
  <si>
    <t>Святоотеческая письменность</t>
  </si>
  <si>
    <t>Каноническое право</t>
  </si>
  <si>
    <t>История нехристианских религий</t>
  </si>
  <si>
    <t>Сравнительное богословие</t>
  </si>
  <si>
    <t>История Русской Православной Церкви</t>
  </si>
  <si>
    <t>История древней Церкви</t>
  </si>
  <si>
    <t>Догматическое богословие/ Православное вероучение</t>
  </si>
  <si>
    <t>Ауд. часы</t>
  </si>
  <si>
    <t>ВСЕГО ПО ПРОГРАММЕ</t>
  </si>
  <si>
    <t>общ</t>
  </si>
  <si>
    <t>ауд</t>
  </si>
  <si>
    <t>Семестр 1</t>
  </si>
  <si>
    <t>Семестр 2</t>
  </si>
  <si>
    <t>Семестр 3</t>
  </si>
  <si>
    <t>Семестр 4</t>
  </si>
  <si>
    <t>з.е.</t>
  </si>
  <si>
    <t>Аттестация по всей программе</t>
  </si>
  <si>
    <t>Цикл "Православное богословие". Базовая часть</t>
  </si>
  <si>
    <t>Аттестация по циклу</t>
  </si>
  <si>
    <t>Модуль: Священное Писание</t>
  </si>
  <si>
    <t>Модуль: Литургика</t>
  </si>
  <si>
    <t>Модуль: История Церкви</t>
  </si>
  <si>
    <t>Модуль: Нехристианские религии</t>
  </si>
  <si>
    <t>Миссиология</t>
  </si>
  <si>
    <t>Принципы и методы миссионерской деятельности.</t>
  </si>
  <si>
    <t>Расколоведение</t>
  </si>
  <si>
    <t>Практическая психология</t>
  </si>
  <si>
    <t>Нравственное богословие и аскетика</t>
  </si>
  <si>
    <t>Модуль: Церковная словесность и искусство</t>
  </si>
  <si>
    <t>Модуль: Вероучение</t>
  </si>
  <si>
    <t>Введение в литургическое предание/ Устав и гимнография</t>
  </si>
  <si>
    <t>Модуль: Теоретическое обучение</t>
  </si>
  <si>
    <t>Цикл "Миссионерская деятельность". Базовая часть</t>
  </si>
  <si>
    <t>Вариативная часть программы</t>
  </si>
  <si>
    <t>ПОДГОТОВКА МИССИОНЕРОВ</t>
  </si>
  <si>
    <t>Учебная практика*</t>
  </si>
  <si>
    <r>
      <t>32/</t>
    </r>
    <r>
      <rPr>
        <b/>
        <sz val="14"/>
        <rFont val="Arial"/>
        <family val="2"/>
        <charset val="204"/>
      </rPr>
      <t>эк</t>
    </r>
  </si>
  <si>
    <r>
      <t>32/</t>
    </r>
    <r>
      <rPr>
        <b/>
        <sz val="14"/>
        <rFont val="Arial"/>
        <family val="2"/>
        <charset val="204"/>
      </rPr>
      <t>зч</t>
    </r>
  </si>
  <si>
    <t>Церковное пение</t>
  </si>
  <si>
    <r>
      <t>48/</t>
    </r>
    <r>
      <rPr>
        <b/>
        <sz val="14"/>
        <rFont val="Arial"/>
        <family val="2"/>
        <charset val="204"/>
      </rPr>
      <t>зч</t>
    </r>
  </si>
  <si>
    <r>
      <t>48/</t>
    </r>
    <r>
      <rPr>
        <b/>
        <sz val="14"/>
        <rFont val="Arial"/>
        <family val="2"/>
        <charset val="204"/>
      </rPr>
      <t>эк</t>
    </r>
  </si>
  <si>
    <t>Практикум по чтению церковных текстов</t>
  </si>
  <si>
    <t>История России</t>
  </si>
  <si>
    <t>Русский язык</t>
  </si>
  <si>
    <t>Русский язык и культура речи</t>
  </si>
  <si>
    <t>Философия</t>
  </si>
  <si>
    <t>Литургика</t>
  </si>
  <si>
    <t>Цикл "Общеобразоват. предметы" Базовая часть</t>
  </si>
  <si>
    <t>Основы социальной концепции Русской Правосл. Церкви</t>
  </si>
  <si>
    <t>Часы сам. раб.</t>
  </si>
  <si>
    <t>Общая нагр. в часах</t>
  </si>
  <si>
    <t>Общая нагр. в з.е.</t>
  </si>
  <si>
    <t>Основное богословие</t>
  </si>
  <si>
    <r>
      <t>64/</t>
    </r>
    <r>
      <rPr>
        <b/>
        <sz val="14"/>
        <rFont val="Arial"/>
        <family val="2"/>
        <charset val="204"/>
      </rPr>
      <t>эк</t>
    </r>
  </si>
  <si>
    <t>Церковнославянский язык</t>
  </si>
  <si>
    <t>Катехизис</t>
  </si>
  <si>
    <t>Иностранный язык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</si>
</sst>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i/>
      <u/>
      <sz val="14"/>
      <name val="Arial"/>
    </font>
    <font>
      <i/>
      <u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6" xfId="0" applyFont="1" applyBorder="1" applyAlignment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10" xfId="0" applyFont="1" applyBorder="1" applyAlignment="1"/>
    <xf numFmtId="0" fontId="4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14" xfId="0" applyFont="1" applyBorder="1"/>
    <xf numFmtId="0" fontId="1" fillId="0" borderId="0" xfId="0" applyFont="1" applyFill="1" applyBorder="1" applyAlignment="1">
      <alignment horizontal="center"/>
    </xf>
    <xf numFmtId="0" fontId="1" fillId="0" borderId="15" xfId="0" applyFont="1" applyBorder="1"/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16" xfId="0" applyFont="1" applyBorder="1" applyAlignment="1"/>
    <xf numFmtId="0" fontId="7" fillId="0" borderId="12" xfId="0" applyFont="1" applyBorder="1"/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Border="1"/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/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4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26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2" xfId="0" applyFont="1" applyBorder="1" applyAlignment="1"/>
    <xf numFmtId="0" fontId="1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" fillId="0" borderId="31" xfId="0" applyFont="1" applyBorder="1" applyAlignment="1">
      <alignment horizontal="right" vertical="center"/>
    </xf>
    <xf numFmtId="0" fontId="5" fillId="0" borderId="42" xfId="0" applyFont="1" applyBorder="1"/>
    <xf numFmtId="0" fontId="8" fillId="0" borderId="13" xfId="0" applyFont="1" applyFill="1" applyBorder="1"/>
    <xf numFmtId="0" fontId="8" fillId="0" borderId="2" xfId="0" applyFont="1" applyBorder="1"/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43" xfId="0" applyFont="1" applyBorder="1"/>
    <xf numFmtId="0" fontId="1" fillId="0" borderId="4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8" xfId="0" applyFont="1" applyFill="1" applyBorder="1"/>
    <xf numFmtId="0" fontId="2" fillId="0" borderId="6" xfId="0" applyFont="1" applyBorder="1" applyAlignment="1">
      <alignment horizontal="right"/>
    </xf>
    <xf numFmtId="0" fontId="1" fillId="0" borderId="42" xfId="0" applyFont="1" applyBorder="1"/>
    <xf numFmtId="0" fontId="1" fillId="0" borderId="7" xfId="0" applyFont="1" applyBorder="1" applyAlignment="1"/>
    <xf numFmtId="0" fontId="1" fillId="0" borderId="23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right"/>
    </xf>
    <xf numFmtId="0" fontId="9" fillId="0" borderId="14" xfId="0" applyFont="1" applyBorder="1"/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1" fillId="0" borderId="16" xfId="0" applyFont="1" applyBorder="1"/>
    <xf numFmtId="0" fontId="1" fillId="0" borderId="40" xfId="0" applyFont="1" applyBorder="1"/>
    <xf numFmtId="0" fontId="1" fillId="0" borderId="40" xfId="0" applyFont="1" applyBorder="1" applyAlignment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39" xfId="0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showRuler="0" view="pageLayout" zoomScale="80" zoomScaleNormal="80" zoomScalePageLayoutView="80" workbookViewId="0">
      <selection activeCell="B54" sqref="B54:R54"/>
    </sheetView>
  </sheetViews>
  <sheetFormatPr defaultColWidth="8.85546875" defaultRowHeight="30" customHeight="1"/>
  <cols>
    <col min="1" max="1" width="4.5703125" style="2" customWidth="1"/>
    <col min="2" max="2" width="74.7109375" style="2" customWidth="1"/>
    <col min="3" max="3" width="11" style="2" customWidth="1"/>
    <col min="4" max="4" width="11.28515625" style="2" customWidth="1"/>
    <col min="5" max="5" width="10.85546875" style="2" customWidth="1"/>
    <col min="6" max="6" width="9.28515625" style="2" customWidth="1"/>
    <col min="7" max="7" width="8.85546875" style="1" customWidth="1"/>
    <col min="8" max="8" width="9.85546875" style="1" customWidth="1"/>
    <col min="9" max="9" width="9.42578125" style="1" customWidth="1"/>
    <col min="10" max="10" width="8.85546875" style="1" customWidth="1"/>
    <col min="11" max="11" width="7.85546875" style="1" customWidth="1"/>
    <col min="12" max="12" width="7.42578125" style="1" customWidth="1"/>
    <col min="13" max="13" width="8.7109375" style="1" customWidth="1"/>
    <col min="14" max="14" width="7.42578125" style="1" customWidth="1"/>
    <col min="15" max="15" width="7.85546875" style="1" customWidth="1"/>
    <col min="16" max="16" width="8.7109375" style="1" customWidth="1"/>
    <col min="17" max="17" width="7.28515625" style="1" customWidth="1"/>
    <col min="18" max="18" width="7.85546875" style="1" customWidth="1"/>
    <col min="19" max="16384" width="8.85546875" style="2"/>
  </cols>
  <sheetData>
    <row r="1" spans="2:18" s="1" customFormat="1" ht="22.5" customHeight="1" thickBot="1">
      <c r="B1" s="119"/>
      <c r="C1" s="38"/>
      <c r="D1" s="152"/>
      <c r="E1" s="152"/>
      <c r="F1" s="153"/>
      <c r="G1" s="39" t="s">
        <v>15</v>
      </c>
      <c r="H1" s="40"/>
      <c r="I1" s="154"/>
      <c r="J1" s="39" t="s">
        <v>16</v>
      </c>
      <c r="K1" s="40"/>
      <c r="L1" s="154"/>
      <c r="M1" s="39" t="s">
        <v>17</v>
      </c>
      <c r="N1" s="40"/>
      <c r="O1" s="154"/>
      <c r="P1" s="39" t="s">
        <v>18</v>
      </c>
      <c r="Q1" s="40"/>
      <c r="R1" s="154"/>
    </row>
    <row r="2" spans="2:18" s="118" customFormat="1" ht="57" customHeight="1" thickBot="1">
      <c r="B2" s="120"/>
      <c r="C2" s="130" t="s">
        <v>55</v>
      </c>
      <c r="D2" s="130" t="s">
        <v>54</v>
      </c>
      <c r="E2" s="130" t="s">
        <v>11</v>
      </c>
      <c r="F2" s="130" t="s">
        <v>53</v>
      </c>
      <c r="G2" s="130" t="s">
        <v>19</v>
      </c>
      <c r="H2" s="130" t="s">
        <v>13</v>
      </c>
      <c r="I2" s="130" t="s">
        <v>14</v>
      </c>
      <c r="J2" s="130" t="s">
        <v>19</v>
      </c>
      <c r="K2" s="130" t="s">
        <v>13</v>
      </c>
      <c r="L2" s="130" t="s">
        <v>14</v>
      </c>
      <c r="M2" s="130" t="s">
        <v>19</v>
      </c>
      <c r="N2" s="130" t="s">
        <v>13</v>
      </c>
      <c r="O2" s="130" t="s">
        <v>14</v>
      </c>
      <c r="P2" s="130" t="s">
        <v>19</v>
      </c>
      <c r="Q2" s="130" t="s">
        <v>13</v>
      </c>
      <c r="R2" s="130" t="s">
        <v>14</v>
      </c>
    </row>
    <row r="3" spans="2:18" s="1" customFormat="1" ht="30" customHeight="1" thickBot="1">
      <c r="B3" s="133" t="s">
        <v>21</v>
      </c>
      <c r="C3" s="131">
        <f>C4+C7+C12+C14+C18+C22+C25</f>
        <v>40</v>
      </c>
      <c r="D3" s="131">
        <f>D4+D7+D12+D14+D18+D22+D25</f>
        <v>1551</v>
      </c>
      <c r="E3" s="131">
        <v>848</v>
      </c>
      <c r="F3" s="131">
        <f>SUM(F5:F25)</f>
        <v>667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2:18" s="1" customFormat="1" ht="36.75" customHeight="1">
      <c r="B4" s="115" t="s">
        <v>23</v>
      </c>
      <c r="C4" s="121">
        <v>7</v>
      </c>
      <c r="D4" s="122">
        <f>C4*36</f>
        <v>252</v>
      </c>
      <c r="E4" s="123"/>
      <c r="F4" s="124"/>
      <c r="G4" s="125"/>
      <c r="H4" s="122"/>
      <c r="I4" s="126"/>
      <c r="J4" s="127"/>
      <c r="K4" s="128"/>
      <c r="L4" s="129"/>
      <c r="M4" s="127"/>
      <c r="N4" s="128"/>
      <c r="O4" s="129"/>
      <c r="P4" s="127"/>
      <c r="R4" s="185"/>
    </row>
    <row r="5" spans="2:18" s="1" customFormat="1" ht="30" customHeight="1">
      <c r="B5" s="28" t="s">
        <v>0</v>
      </c>
      <c r="C5" s="7"/>
      <c r="D5" s="6">
        <v>100</v>
      </c>
      <c r="E5" s="6">
        <v>64</v>
      </c>
      <c r="F5" s="5">
        <f>D5-E5</f>
        <v>36</v>
      </c>
      <c r="G5" s="4"/>
      <c r="H5" s="5">
        <v>50</v>
      </c>
      <c r="I5" s="81" t="s">
        <v>41</v>
      </c>
      <c r="J5" s="91"/>
      <c r="K5" s="83">
        <v>50</v>
      </c>
      <c r="L5" s="83" t="s">
        <v>40</v>
      </c>
      <c r="M5" s="92"/>
      <c r="N5" s="83">
        <f>M5*36</f>
        <v>0</v>
      </c>
      <c r="O5" s="81">
        <v>0</v>
      </c>
      <c r="P5" s="91"/>
      <c r="Q5" s="83">
        <f t="shared" ref="Q5:Q15" si="0">P5*36</f>
        <v>0</v>
      </c>
      <c r="R5" s="81">
        <v>0</v>
      </c>
    </row>
    <row r="6" spans="2:18" s="1" customFormat="1" ht="30" customHeight="1">
      <c r="B6" s="28" t="s">
        <v>1</v>
      </c>
      <c r="C6" s="7"/>
      <c r="D6" s="6">
        <v>152</v>
      </c>
      <c r="E6" s="6">
        <v>96</v>
      </c>
      <c r="F6" s="5">
        <f>D6-E6</f>
        <v>56</v>
      </c>
      <c r="G6" s="4"/>
      <c r="H6" s="5">
        <v>50</v>
      </c>
      <c r="I6" s="81" t="s">
        <v>40</v>
      </c>
      <c r="J6" s="91"/>
      <c r="K6" s="83">
        <v>50</v>
      </c>
      <c r="L6" s="83" t="s">
        <v>41</v>
      </c>
      <c r="M6" s="92"/>
      <c r="N6" s="83">
        <v>52</v>
      </c>
      <c r="O6" s="81" t="s">
        <v>40</v>
      </c>
      <c r="P6" s="91"/>
      <c r="Q6" s="83">
        <f t="shared" si="0"/>
        <v>0</v>
      </c>
      <c r="R6" s="81">
        <v>0</v>
      </c>
    </row>
    <row r="7" spans="2:18" s="1" customFormat="1" ht="29.25" customHeight="1">
      <c r="B7" s="116" t="s">
        <v>33</v>
      </c>
      <c r="C7" s="9">
        <v>7</v>
      </c>
      <c r="D7" s="19">
        <f>C7*36</f>
        <v>252</v>
      </c>
      <c r="E7" s="6"/>
      <c r="F7" s="5"/>
      <c r="G7" s="4"/>
      <c r="H7" s="5"/>
      <c r="I7" s="81"/>
      <c r="J7" s="91"/>
      <c r="K7" s="83"/>
      <c r="L7" s="83"/>
      <c r="M7" s="92"/>
      <c r="N7" s="83"/>
      <c r="O7" s="81"/>
      <c r="P7" s="91"/>
      <c r="Q7" s="83"/>
      <c r="R7" s="81"/>
    </row>
    <row r="8" spans="2:18" s="1" customFormat="1" ht="31.5" customHeight="1">
      <c r="B8" s="28" t="s">
        <v>56</v>
      </c>
      <c r="C8" s="9"/>
      <c r="D8" s="181">
        <v>72</v>
      </c>
      <c r="E8" s="6">
        <v>64</v>
      </c>
      <c r="F8" s="5">
        <v>8</v>
      </c>
      <c r="G8" s="4"/>
      <c r="H8" s="5">
        <v>72</v>
      </c>
      <c r="I8" s="81" t="s">
        <v>57</v>
      </c>
      <c r="J8" s="91"/>
      <c r="K8" s="83">
        <v>0</v>
      </c>
      <c r="L8" s="83">
        <v>0</v>
      </c>
      <c r="M8" s="92"/>
      <c r="N8" s="83">
        <v>0</v>
      </c>
      <c r="O8" s="81">
        <v>0</v>
      </c>
      <c r="P8" s="91"/>
      <c r="Q8" s="83">
        <v>0</v>
      </c>
      <c r="R8" s="81">
        <v>0</v>
      </c>
    </row>
    <row r="9" spans="2:18" s="1" customFormat="1" ht="30" customHeight="1">
      <c r="B9" s="28" t="s">
        <v>10</v>
      </c>
      <c r="C9" s="7"/>
      <c r="D9" s="6">
        <v>90</v>
      </c>
      <c r="E9" s="6">
        <v>64</v>
      </c>
      <c r="F9" s="5">
        <f>D9-E9</f>
        <v>26</v>
      </c>
      <c r="G9" s="4"/>
      <c r="H9" s="5">
        <v>0</v>
      </c>
      <c r="I9" s="81">
        <v>0</v>
      </c>
      <c r="J9" s="91"/>
      <c r="K9" s="83">
        <v>45</v>
      </c>
      <c r="L9" s="83" t="s">
        <v>41</v>
      </c>
      <c r="M9" s="92"/>
      <c r="N9" s="83">
        <v>45</v>
      </c>
      <c r="O9" s="81" t="s">
        <v>40</v>
      </c>
      <c r="P9" s="91"/>
      <c r="Q9" s="83">
        <f>P9*36</f>
        <v>0</v>
      </c>
      <c r="R9" s="81">
        <v>0</v>
      </c>
    </row>
    <row r="10" spans="2:18" s="1" customFormat="1" ht="30" customHeight="1">
      <c r="B10" s="28" t="s">
        <v>7</v>
      </c>
      <c r="C10" s="7"/>
      <c r="D10" s="6">
        <v>45</v>
      </c>
      <c r="E10" s="6">
        <v>32</v>
      </c>
      <c r="F10" s="5">
        <f>D10-E10</f>
        <v>13</v>
      </c>
      <c r="G10" s="4"/>
      <c r="H10" s="5">
        <f t="shared" ref="H10:H24" si="1">G10*36</f>
        <v>0</v>
      </c>
      <c r="I10" s="81">
        <v>0</v>
      </c>
      <c r="J10" s="91"/>
      <c r="K10" s="83">
        <f t="shared" ref="K10:K24" si="2">J10*36</f>
        <v>0</v>
      </c>
      <c r="L10" s="83">
        <v>0</v>
      </c>
      <c r="M10" s="92"/>
      <c r="N10" s="83">
        <v>0</v>
      </c>
      <c r="O10" s="81">
        <v>0</v>
      </c>
      <c r="P10" s="91"/>
      <c r="Q10" s="83">
        <v>45</v>
      </c>
      <c r="R10" s="81" t="s">
        <v>41</v>
      </c>
    </row>
    <row r="11" spans="2:18" s="1" customFormat="1" ht="30" customHeight="1">
      <c r="B11" s="28" t="s">
        <v>31</v>
      </c>
      <c r="C11" s="7"/>
      <c r="D11" s="6">
        <v>45</v>
      </c>
      <c r="E11" s="6">
        <v>32</v>
      </c>
      <c r="F11" s="5">
        <f>D11-E11</f>
        <v>13</v>
      </c>
      <c r="G11" s="4"/>
      <c r="H11" s="5">
        <f t="shared" si="1"/>
        <v>0</v>
      </c>
      <c r="I11" s="81">
        <v>0</v>
      </c>
      <c r="J11" s="91"/>
      <c r="K11" s="83">
        <f t="shared" si="2"/>
        <v>0</v>
      </c>
      <c r="L11" s="83">
        <v>0</v>
      </c>
      <c r="M11" s="92"/>
      <c r="N11" s="83">
        <f>M11*36</f>
        <v>0</v>
      </c>
      <c r="O11" s="81">
        <v>0</v>
      </c>
      <c r="P11" s="91"/>
      <c r="Q11" s="83">
        <v>45</v>
      </c>
      <c r="R11" s="81" t="s">
        <v>41</v>
      </c>
    </row>
    <row r="12" spans="2:18" s="1" customFormat="1" ht="31.5" customHeight="1">
      <c r="B12" s="116" t="s">
        <v>24</v>
      </c>
      <c r="C12" s="9">
        <v>3</v>
      </c>
      <c r="D12" s="19">
        <f>C12*36</f>
        <v>108</v>
      </c>
      <c r="E12" s="6"/>
      <c r="F12" s="5"/>
      <c r="G12" s="4"/>
      <c r="H12" s="5"/>
      <c r="I12" s="81"/>
      <c r="J12" s="91"/>
      <c r="K12" s="83"/>
      <c r="L12" s="83"/>
      <c r="M12" s="92"/>
      <c r="N12" s="83"/>
      <c r="O12" s="81"/>
      <c r="P12" s="91"/>
      <c r="Q12" s="83"/>
      <c r="R12" s="81"/>
    </row>
    <row r="13" spans="2:18" s="1" customFormat="1" ht="30" customHeight="1">
      <c r="B13" s="28" t="s">
        <v>34</v>
      </c>
      <c r="C13" s="7"/>
      <c r="D13" s="6">
        <v>108</v>
      </c>
      <c r="E13" s="6">
        <v>64</v>
      </c>
      <c r="F13" s="5">
        <f t="shared" ref="F13:F20" si="3">D13-E13</f>
        <v>44</v>
      </c>
      <c r="G13" s="4"/>
      <c r="H13" s="5">
        <f t="shared" si="1"/>
        <v>0</v>
      </c>
      <c r="I13" s="81">
        <v>0</v>
      </c>
      <c r="J13" s="91"/>
      <c r="K13" s="83">
        <v>0</v>
      </c>
      <c r="L13" s="83">
        <v>0</v>
      </c>
      <c r="M13" s="92"/>
      <c r="N13" s="83">
        <v>54</v>
      </c>
      <c r="O13" s="81" t="s">
        <v>41</v>
      </c>
      <c r="P13" s="91"/>
      <c r="Q13" s="83">
        <v>54</v>
      </c>
      <c r="R13" s="81" t="s">
        <v>40</v>
      </c>
    </row>
    <row r="14" spans="2:18" s="1" customFormat="1" ht="30.75" customHeight="1">
      <c r="B14" s="116" t="s">
        <v>25</v>
      </c>
      <c r="C14" s="9">
        <v>10</v>
      </c>
      <c r="D14" s="19">
        <v>408</v>
      </c>
      <c r="E14" s="6"/>
      <c r="F14" s="5"/>
      <c r="G14" s="4"/>
      <c r="H14" s="5"/>
      <c r="I14" s="81"/>
      <c r="J14" s="91"/>
      <c r="K14" s="83"/>
      <c r="L14" s="83"/>
      <c r="M14" s="92"/>
      <c r="N14" s="83"/>
      <c r="O14" s="81"/>
      <c r="P14" s="91"/>
      <c r="Q14" s="83"/>
      <c r="R14" s="81"/>
    </row>
    <row r="15" spans="2:18" s="1" customFormat="1" ht="30" customHeight="1">
      <c r="B15" s="28" t="s">
        <v>9</v>
      </c>
      <c r="C15" s="7"/>
      <c r="D15" s="6">
        <v>216</v>
      </c>
      <c r="E15" s="6">
        <v>64</v>
      </c>
      <c r="F15" s="5">
        <v>152</v>
      </c>
      <c r="G15" s="4"/>
      <c r="H15" s="5">
        <v>48</v>
      </c>
      <c r="I15" s="81" t="s">
        <v>41</v>
      </c>
      <c r="J15" s="91"/>
      <c r="K15" s="83">
        <v>48</v>
      </c>
      <c r="L15" s="83" t="s">
        <v>40</v>
      </c>
      <c r="M15" s="92"/>
      <c r="N15" s="83">
        <f>M15*36</f>
        <v>0</v>
      </c>
      <c r="O15" s="81">
        <v>0</v>
      </c>
      <c r="P15" s="91"/>
      <c r="Q15" s="83">
        <f t="shared" si="0"/>
        <v>0</v>
      </c>
      <c r="R15" s="81">
        <v>0</v>
      </c>
    </row>
    <row r="16" spans="2:18" s="1" customFormat="1" ht="30" customHeight="1">
      <c r="B16" s="28" t="s">
        <v>8</v>
      </c>
      <c r="C16" s="7"/>
      <c r="D16" s="6">
        <v>192</v>
      </c>
      <c r="E16" s="6">
        <v>96</v>
      </c>
      <c r="F16" s="5">
        <v>96</v>
      </c>
      <c r="G16" s="4"/>
      <c r="H16" s="5">
        <f t="shared" si="1"/>
        <v>0</v>
      </c>
      <c r="I16" s="81">
        <v>0</v>
      </c>
      <c r="J16" s="91"/>
      <c r="K16" s="83">
        <f t="shared" si="2"/>
        <v>0</v>
      </c>
      <c r="L16" s="83">
        <v>0</v>
      </c>
      <c r="M16" s="92"/>
      <c r="N16" s="83">
        <v>96</v>
      </c>
      <c r="O16" s="81" t="s">
        <v>43</v>
      </c>
      <c r="P16" s="91"/>
      <c r="Q16" s="83">
        <v>96</v>
      </c>
      <c r="R16" s="81" t="s">
        <v>44</v>
      </c>
    </row>
    <row r="17" spans="2:18" s="1" customFormat="1" ht="30" customHeight="1">
      <c r="B17" s="28" t="s">
        <v>5</v>
      </c>
      <c r="C17" s="7"/>
      <c r="D17" s="6">
        <v>48</v>
      </c>
      <c r="E17" s="6">
        <v>32</v>
      </c>
      <c r="F17" s="5">
        <f t="shared" si="3"/>
        <v>16</v>
      </c>
      <c r="G17" s="4"/>
      <c r="H17" s="5">
        <f t="shared" si="1"/>
        <v>0</v>
      </c>
      <c r="I17" s="81">
        <v>0</v>
      </c>
      <c r="J17" s="91"/>
      <c r="K17" s="83">
        <f t="shared" si="2"/>
        <v>0</v>
      </c>
      <c r="L17" s="83">
        <v>0</v>
      </c>
      <c r="M17" s="92"/>
      <c r="N17" s="83">
        <f>M17*36</f>
        <v>0</v>
      </c>
      <c r="O17" s="81">
        <v>0</v>
      </c>
      <c r="P17" s="91"/>
      <c r="Q17" s="83">
        <v>48</v>
      </c>
      <c r="R17" s="81" t="s">
        <v>41</v>
      </c>
    </row>
    <row r="18" spans="2:18" s="1" customFormat="1" ht="33" customHeight="1">
      <c r="B18" s="116" t="s">
        <v>32</v>
      </c>
      <c r="C18" s="9">
        <v>8</v>
      </c>
      <c r="D18" s="19">
        <v>351</v>
      </c>
      <c r="E18" s="6"/>
      <c r="F18" s="5"/>
      <c r="G18" s="4"/>
      <c r="H18" s="5"/>
      <c r="I18" s="81"/>
      <c r="J18" s="91"/>
      <c r="K18" s="83"/>
      <c r="L18" s="83"/>
      <c r="M18" s="92"/>
      <c r="N18" s="83"/>
      <c r="O18" s="81"/>
      <c r="P18" s="91"/>
      <c r="Q18" s="83"/>
      <c r="R18" s="81"/>
    </row>
    <row r="19" spans="2:18" s="1" customFormat="1" ht="30" customHeight="1">
      <c r="B19" s="28" t="s">
        <v>4</v>
      </c>
      <c r="C19" s="7"/>
      <c r="D19" s="6">
        <v>90</v>
      </c>
      <c r="E19" s="6">
        <v>48</v>
      </c>
      <c r="F19" s="5">
        <f t="shared" si="3"/>
        <v>42</v>
      </c>
      <c r="G19" s="4"/>
      <c r="H19" s="5">
        <f t="shared" si="1"/>
        <v>0</v>
      </c>
      <c r="I19" s="81">
        <v>0</v>
      </c>
      <c r="J19" s="91"/>
      <c r="K19" s="83">
        <f t="shared" si="2"/>
        <v>0</v>
      </c>
      <c r="L19" s="83">
        <v>0</v>
      </c>
      <c r="M19" s="92"/>
      <c r="N19" s="83">
        <v>90</v>
      </c>
      <c r="O19" s="81" t="s">
        <v>43</v>
      </c>
      <c r="P19" s="91"/>
      <c r="Q19" s="83">
        <v>0</v>
      </c>
      <c r="R19" s="81">
        <v>0</v>
      </c>
    </row>
    <row r="20" spans="2:18" s="1" customFormat="1" ht="30" customHeight="1">
      <c r="B20" s="28" t="s">
        <v>2</v>
      </c>
      <c r="C20" s="7"/>
      <c r="D20" s="6">
        <v>45</v>
      </c>
      <c r="E20" s="6">
        <v>32</v>
      </c>
      <c r="F20" s="5">
        <f t="shared" si="3"/>
        <v>13</v>
      </c>
      <c r="G20" s="4"/>
      <c r="H20" s="5">
        <f t="shared" si="1"/>
        <v>0</v>
      </c>
      <c r="I20" s="81">
        <v>0</v>
      </c>
      <c r="J20" s="91"/>
      <c r="K20" s="83">
        <f t="shared" si="2"/>
        <v>0</v>
      </c>
      <c r="L20" s="83">
        <v>0</v>
      </c>
      <c r="M20" s="92"/>
      <c r="N20" s="83">
        <f>M20*36</f>
        <v>0</v>
      </c>
      <c r="O20" s="81">
        <v>0</v>
      </c>
      <c r="P20" s="91"/>
      <c r="Q20" s="83">
        <v>45</v>
      </c>
      <c r="R20" s="81" t="s">
        <v>41</v>
      </c>
    </row>
    <row r="21" spans="2:18" s="1" customFormat="1" ht="30" customHeight="1">
      <c r="B21" s="28" t="s">
        <v>58</v>
      </c>
      <c r="C21" s="7"/>
      <c r="D21" s="6">
        <v>216</v>
      </c>
      <c r="E21" s="6">
        <v>96</v>
      </c>
      <c r="F21" s="5">
        <v>120</v>
      </c>
      <c r="G21" s="4"/>
      <c r="H21" s="5">
        <v>72</v>
      </c>
      <c r="I21" s="81" t="s">
        <v>41</v>
      </c>
      <c r="J21" s="91"/>
      <c r="K21" s="83">
        <v>72</v>
      </c>
      <c r="L21" s="83" t="s">
        <v>40</v>
      </c>
      <c r="M21" s="92"/>
      <c r="N21" s="83">
        <v>72</v>
      </c>
      <c r="O21" s="81" t="s">
        <v>40</v>
      </c>
      <c r="P21" s="91"/>
      <c r="Q21" s="83">
        <v>0</v>
      </c>
      <c r="R21" s="112">
        <v>0</v>
      </c>
    </row>
    <row r="22" spans="2:18" s="26" customFormat="1" ht="30" customHeight="1">
      <c r="B22" s="116" t="s">
        <v>26</v>
      </c>
      <c r="C22" s="117">
        <v>3</v>
      </c>
      <c r="D22" s="19">
        <f>C22*36</f>
        <v>108</v>
      </c>
      <c r="E22" s="23"/>
      <c r="F22" s="24"/>
      <c r="G22" s="25"/>
      <c r="H22" s="24"/>
      <c r="I22" s="96"/>
      <c r="J22" s="93"/>
      <c r="K22" s="94"/>
      <c r="L22" s="94"/>
      <c r="M22" s="95"/>
      <c r="N22" s="94"/>
      <c r="O22" s="96"/>
      <c r="P22" s="93"/>
      <c r="Q22" s="94"/>
      <c r="R22" s="96"/>
    </row>
    <row r="23" spans="2:18" s="1" customFormat="1" ht="30" customHeight="1">
      <c r="B23" s="28" t="s">
        <v>6</v>
      </c>
      <c r="C23" s="7"/>
      <c r="D23" s="6">
        <v>48</v>
      </c>
      <c r="E23" s="6">
        <v>32</v>
      </c>
      <c r="F23" s="5">
        <v>16</v>
      </c>
      <c r="G23" s="4"/>
      <c r="H23" s="5">
        <f t="shared" si="1"/>
        <v>0</v>
      </c>
      <c r="I23" s="81">
        <v>0</v>
      </c>
      <c r="J23" s="91"/>
      <c r="K23" s="83">
        <f t="shared" si="2"/>
        <v>0</v>
      </c>
      <c r="L23" s="83">
        <v>0</v>
      </c>
      <c r="M23" s="92"/>
      <c r="N23" s="83">
        <v>48</v>
      </c>
      <c r="O23" s="81" t="s">
        <v>41</v>
      </c>
      <c r="P23" s="91"/>
      <c r="Q23" s="83">
        <v>0</v>
      </c>
      <c r="R23" s="81">
        <v>0</v>
      </c>
    </row>
    <row r="24" spans="2:18" s="1" customFormat="1" ht="30" customHeight="1" thickBot="1">
      <c r="B24" s="30" t="s">
        <v>3</v>
      </c>
      <c r="C24" s="17"/>
      <c r="D24" s="18">
        <v>48</v>
      </c>
      <c r="E24" s="18">
        <v>32</v>
      </c>
      <c r="F24" s="136">
        <f>D24-E24</f>
        <v>16</v>
      </c>
      <c r="G24" s="142"/>
      <c r="H24" s="136">
        <f t="shared" si="1"/>
        <v>0</v>
      </c>
      <c r="I24" s="85">
        <v>0</v>
      </c>
      <c r="J24" s="137"/>
      <c r="K24" s="87">
        <f t="shared" si="2"/>
        <v>0</v>
      </c>
      <c r="L24" s="87">
        <v>0</v>
      </c>
      <c r="M24" s="143"/>
      <c r="N24" s="87">
        <f>M24*36</f>
        <v>0</v>
      </c>
      <c r="O24" s="85">
        <v>0</v>
      </c>
      <c r="P24" s="137"/>
      <c r="Q24" s="87">
        <v>48</v>
      </c>
      <c r="R24" s="85" t="s">
        <v>41</v>
      </c>
    </row>
    <row r="25" spans="2:18" s="1" customFormat="1" ht="30" customHeight="1" thickBot="1">
      <c r="B25" s="144" t="s">
        <v>22</v>
      </c>
      <c r="C25" s="145">
        <v>2</v>
      </c>
      <c r="D25" s="146">
        <f>C25*36</f>
        <v>72</v>
      </c>
      <c r="E25" s="147"/>
      <c r="F25" s="148"/>
      <c r="G25" s="8"/>
      <c r="H25" s="147"/>
      <c r="I25" s="149"/>
      <c r="J25" s="134"/>
      <c r="K25" s="150"/>
      <c r="L25" s="149"/>
      <c r="M25" s="134"/>
      <c r="N25" s="150"/>
      <c r="O25" s="149"/>
      <c r="P25" s="134"/>
      <c r="Q25" s="150"/>
      <c r="R25" s="151"/>
    </row>
    <row r="26" spans="2:18" s="1" customFormat="1" ht="30" customHeight="1">
      <c r="B26" s="139"/>
      <c r="C26" s="140"/>
      <c r="D26" s="140"/>
      <c r="E26" s="141"/>
      <c r="F26" s="141"/>
      <c r="G26" s="141"/>
      <c r="H26" s="141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2:18" s="1" customFormat="1" ht="30" customHeight="1">
      <c r="B27" s="139"/>
      <c r="C27" s="140"/>
      <c r="D27" s="140"/>
      <c r="E27" s="141"/>
      <c r="F27" s="141"/>
      <c r="G27" s="141"/>
      <c r="H27" s="141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2:18" s="1" customFormat="1" ht="30" customHeight="1" thickBot="1">
      <c r="B28" s="139"/>
      <c r="C28" s="140"/>
      <c r="D28" s="140"/>
      <c r="E28" s="141"/>
      <c r="F28" s="141"/>
      <c r="G28" s="141"/>
      <c r="H28" s="141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2:18" s="1" customFormat="1" ht="21" customHeight="1" thickBot="1">
      <c r="B29" s="119"/>
      <c r="C29" s="38"/>
      <c r="D29" s="152"/>
      <c r="E29" s="152"/>
      <c r="F29" s="153"/>
      <c r="G29" s="39" t="s">
        <v>15</v>
      </c>
      <c r="H29" s="40"/>
      <c r="I29" s="154"/>
      <c r="J29" s="39" t="s">
        <v>16</v>
      </c>
      <c r="K29" s="40"/>
      <c r="L29" s="154"/>
      <c r="M29" s="39" t="s">
        <v>17</v>
      </c>
      <c r="N29" s="40"/>
      <c r="O29" s="154"/>
      <c r="P29" s="39" t="s">
        <v>18</v>
      </c>
      <c r="Q29" s="40"/>
      <c r="R29" s="154"/>
    </row>
    <row r="30" spans="2:18" s="1" customFormat="1" ht="55.5" customHeight="1" thickBot="1">
      <c r="B30" s="120"/>
      <c r="C30" s="130" t="s">
        <v>55</v>
      </c>
      <c r="D30" s="130" t="s">
        <v>54</v>
      </c>
      <c r="E30" s="130" t="s">
        <v>11</v>
      </c>
      <c r="F30" s="130" t="s">
        <v>53</v>
      </c>
      <c r="G30" s="130" t="s">
        <v>19</v>
      </c>
      <c r="H30" s="130" t="s">
        <v>13</v>
      </c>
      <c r="I30" s="130" t="s">
        <v>14</v>
      </c>
      <c r="J30" s="130" t="s">
        <v>19</v>
      </c>
      <c r="K30" s="130" t="s">
        <v>13</v>
      </c>
      <c r="L30" s="130" t="s">
        <v>14</v>
      </c>
      <c r="M30" s="130" t="s">
        <v>19</v>
      </c>
      <c r="N30" s="130" t="s">
        <v>13</v>
      </c>
      <c r="O30" s="130" t="s">
        <v>14</v>
      </c>
      <c r="P30" s="130" t="s">
        <v>19</v>
      </c>
      <c r="Q30" s="130" t="s">
        <v>13</v>
      </c>
      <c r="R30" s="130" t="s">
        <v>14</v>
      </c>
    </row>
    <row r="31" spans="2:18" s="1" customFormat="1" ht="30" customHeight="1">
      <c r="B31" s="114" t="s">
        <v>51</v>
      </c>
      <c r="C31" s="138">
        <v>16</v>
      </c>
      <c r="D31" s="155">
        <v>594</v>
      </c>
      <c r="E31" s="155">
        <v>288</v>
      </c>
      <c r="F31" s="156">
        <v>306</v>
      </c>
      <c r="G31" s="173"/>
      <c r="H31" s="174"/>
      <c r="I31" s="175"/>
      <c r="J31" s="176"/>
      <c r="K31" s="177"/>
      <c r="L31" s="178"/>
      <c r="M31" s="179"/>
      <c r="N31" s="177"/>
      <c r="O31" s="175"/>
      <c r="P31" s="176"/>
      <c r="Q31" s="177"/>
      <c r="R31" s="180"/>
    </row>
    <row r="32" spans="2:18" s="1" customFormat="1" ht="30" customHeight="1">
      <c r="B32" s="30" t="s">
        <v>49</v>
      </c>
      <c r="C32" s="3">
        <v>2</v>
      </c>
      <c r="D32" s="20">
        <v>72</v>
      </c>
      <c r="E32" s="20">
        <v>32</v>
      </c>
      <c r="F32" s="22">
        <v>40</v>
      </c>
      <c r="G32" s="17"/>
      <c r="H32" s="110">
        <v>0</v>
      </c>
      <c r="I32" s="81">
        <v>0</v>
      </c>
      <c r="J32" s="79"/>
      <c r="K32" s="86">
        <v>72</v>
      </c>
      <c r="L32" s="111" t="s">
        <v>41</v>
      </c>
      <c r="M32" s="84"/>
      <c r="N32" s="86">
        <v>0</v>
      </c>
      <c r="O32" s="81">
        <v>0</v>
      </c>
      <c r="P32" s="79"/>
      <c r="Q32" s="86">
        <v>0</v>
      </c>
      <c r="R32" s="85">
        <v>0</v>
      </c>
    </row>
    <row r="33" spans="1:37" s="1" customFormat="1" ht="30" customHeight="1">
      <c r="B33" s="30" t="s">
        <v>46</v>
      </c>
      <c r="C33" s="3">
        <v>4</v>
      </c>
      <c r="D33" s="20">
        <v>144</v>
      </c>
      <c r="E33" s="20">
        <v>32</v>
      </c>
      <c r="F33" s="22">
        <v>112</v>
      </c>
      <c r="G33" s="17"/>
      <c r="H33" s="110">
        <v>144</v>
      </c>
      <c r="I33" s="81" t="s">
        <v>40</v>
      </c>
      <c r="J33" s="79"/>
      <c r="K33" s="86">
        <v>0</v>
      </c>
      <c r="L33" s="111">
        <v>0</v>
      </c>
      <c r="M33" s="84"/>
      <c r="N33" s="86">
        <v>0</v>
      </c>
      <c r="O33" s="81">
        <v>0</v>
      </c>
      <c r="P33" s="79"/>
      <c r="Q33" s="86">
        <v>0</v>
      </c>
      <c r="R33" s="85">
        <v>0</v>
      </c>
    </row>
    <row r="34" spans="1:37" s="1" customFormat="1" ht="30" customHeight="1">
      <c r="B34" s="30" t="s">
        <v>47</v>
      </c>
      <c r="C34" s="3">
        <v>3</v>
      </c>
      <c r="D34" s="20">
        <v>108</v>
      </c>
      <c r="E34" s="20">
        <v>64</v>
      </c>
      <c r="F34" s="22">
        <v>44</v>
      </c>
      <c r="G34" s="17"/>
      <c r="H34" s="110">
        <v>54</v>
      </c>
      <c r="I34" s="81" t="s">
        <v>41</v>
      </c>
      <c r="J34" s="79"/>
      <c r="K34" s="86">
        <v>54</v>
      </c>
      <c r="L34" s="111" t="s">
        <v>40</v>
      </c>
      <c r="M34" s="84"/>
      <c r="N34" s="86">
        <v>0</v>
      </c>
      <c r="O34" s="81">
        <v>0</v>
      </c>
      <c r="P34" s="79"/>
      <c r="Q34" s="86">
        <v>0</v>
      </c>
      <c r="R34" s="85">
        <v>0</v>
      </c>
    </row>
    <row r="35" spans="1:37" s="182" customFormat="1" ht="30" customHeight="1">
      <c r="B35" s="30" t="s">
        <v>48</v>
      </c>
      <c r="C35" s="3">
        <v>3</v>
      </c>
      <c r="D35" s="20">
        <v>108</v>
      </c>
      <c r="E35" s="20">
        <v>64</v>
      </c>
      <c r="F35" s="22">
        <v>44</v>
      </c>
      <c r="G35" s="17"/>
      <c r="H35" s="110">
        <v>0</v>
      </c>
      <c r="I35" s="85">
        <v>0</v>
      </c>
      <c r="J35" s="84"/>
      <c r="K35" s="86">
        <v>0</v>
      </c>
      <c r="L35" s="111">
        <v>0</v>
      </c>
      <c r="M35" s="84"/>
      <c r="N35" s="86">
        <v>54</v>
      </c>
      <c r="O35" s="85" t="s">
        <v>41</v>
      </c>
      <c r="P35" s="84"/>
      <c r="Q35" s="86">
        <v>54</v>
      </c>
      <c r="R35" s="85" t="s">
        <v>40</v>
      </c>
      <c r="S35" s="18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27" customFormat="1" ht="30" customHeight="1">
      <c r="A36" s="182"/>
      <c r="B36" s="187" t="s">
        <v>60</v>
      </c>
      <c r="C36" s="181">
        <v>4</v>
      </c>
      <c r="D36" s="181">
        <v>162</v>
      </c>
      <c r="E36" s="181">
        <v>96</v>
      </c>
      <c r="F36" s="181">
        <v>66</v>
      </c>
      <c r="G36" s="6"/>
      <c r="H36" s="6">
        <v>0</v>
      </c>
      <c r="I36" s="80">
        <v>0</v>
      </c>
      <c r="J36" s="80"/>
      <c r="K36" s="80">
        <v>54</v>
      </c>
      <c r="L36" s="80" t="s">
        <v>41</v>
      </c>
      <c r="M36" s="80"/>
      <c r="N36" s="80">
        <v>54</v>
      </c>
      <c r="O36" s="80" t="s">
        <v>41</v>
      </c>
      <c r="P36" s="80"/>
      <c r="Q36" s="80">
        <v>54</v>
      </c>
      <c r="R36" s="80" t="s">
        <v>41</v>
      </c>
    </row>
    <row r="37" spans="1:37" s="1" customFormat="1" ht="15" customHeight="1" thickBot="1">
      <c r="A37" s="182"/>
      <c r="B37" s="61"/>
      <c r="C37" s="27"/>
      <c r="D37" s="27"/>
      <c r="E37" s="27"/>
      <c r="F37" s="27"/>
      <c r="G37" s="27"/>
      <c r="H37" s="2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37" s="27" customFormat="1" ht="30" customHeight="1" thickBot="1">
      <c r="B38" s="57" t="s">
        <v>38</v>
      </c>
      <c r="C38" s="55"/>
      <c r="D38" s="56"/>
      <c r="E38" s="56"/>
      <c r="F38" s="58"/>
      <c r="G38" s="55"/>
      <c r="H38" s="59"/>
      <c r="I38" s="107"/>
      <c r="J38" s="98"/>
      <c r="K38" s="98"/>
      <c r="L38" s="99"/>
      <c r="M38" s="100"/>
      <c r="N38" s="101"/>
      <c r="O38" s="102"/>
      <c r="P38" s="98"/>
      <c r="Q38" s="101"/>
      <c r="R38" s="102"/>
    </row>
    <row r="39" spans="1:37" s="27" customFormat="1" ht="30" customHeight="1">
      <c r="B39" s="50" t="s">
        <v>36</v>
      </c>
      <c r="C39" s="51">
        <f>C40+C47</f>
        <v>27</v>
      </c>
      <c r="D39" s="52">
        <f>D40+D47</f>
        <v>1038</v>
      </c>
      <c r="E39" s="52">
        <f>E40+E47</f>
        <v>368</v>
      </c>
      <c r="F39" s="52">
        <v>670</v>
      </c>
      <c r="G39" s="67"/>
      <c r="H39" s="68"/>
      <c r="I39" s="69"/>
      <c r="J39" s="67"/>
      <c r="K39" s="68"/>
      <c r="L39" s="69"/>
      <c r="M39" s="67"/>
      <c r="N39" s="68"/>
      <c r="O39" s="69"/>
      <c r="P39" s="67"/>
      <c r="Q39" s="68"/>
      <c r="R39" s="69"/>
    </row>
    <row r="40" spans="1:37" s="1" customFormat="1" ht="30" customHeight="1">
      <c r="B40" s="29" t="s">
        <v>35</v>
      </c>
      <c r="C40" s="157">
        <f>SUM(C41:C46)</f>
        <v>24</v>
      </c>
      <c r="D40" s="158">
        <v>930</v>
      </c>
      <c r="E40" s="54">
        <v>368</v>
      </c>
      <c r="F40" s="158">
        <v>562</v>
      </c>
      <c r="G40" s="63"/>
      <c r="H40" s="21"/>
      <c r="I40" s="64"/>
      <c r="J40" s="63"/>
      <c r="K40" s="21"/>
      <c r="L40" s="64"/>
      <c r="M40" s="63"/>
      <c r="N40" s="21"/>
      <c r="O40" s="64"/>
      <c r="P40" s="63"/>
      <c r="Q40" s="21"/>
      <c r="R40" s="70"/>
    </row>
    <row r="41" spans="1:37" s="1" customFormat="1" ht="30" customHeight="1">
      <c r="B41" s="30" t="s">
        <v>27</v>
      </c>
      <c r="C41" s="159">
        <v>6</v>
      </c>
      <c r="D41" s="48">
        <v>247</v>
      </c>
      <c r="E41" s="48">
        <v>96</v>
      </c>
      <c r="F41" s="160">
        <f t="shared" ref="F41:F44" si="4">D41-E41</f>
        <v>151</v>
      </c>
      <c r="G41" s="36"/>
      <c r="H41" s="65">
        <v>64</v>
      </c>
      <c r="I41" s="66" t="s">
        <v>41</v>
      </c>
      <c r="J41" s="36"/>
      <c r="K41" s="65">
        <v>88</v>
      </c>
      <c r="L41" s="66" t="s">
        <v>41</v>
      </c>
      <c r="M41" s="36"/>
      <c r="N41" s="65">
        <v>95</v>
      </c>
      <c r="O41" s="66" t="s">
        <v>40</v>
      </c>
      <c r="P41" s="36"/>
      <c r="Q41" s="65">
        <f>P41*36</f>
        <v>0</v>
      </c>
      <c r="R41" s="66">
        <f t="shared" ref="R41:R46" si="5">P41*32/3</f>
        <v>0</v>
      </c>
    </row>
    <row r="42" spans="1:37" s="1" customFormat="1" ht="30" customHeight="1">
      <c r="B42" s="30" t="s">
        <v>28</v>
      </c>
      <c r="C42" s="159">
        <v>5</v>
      </c>
      <c r="D42" s="48">
        <v>215</v>
      </c>
      <c r="E42" s="48">
        <v>80</v>
      </c>
      <c r="F42" s="160">
        <f t="shared" si="4"/>
        <v>135</v>
      </c>
      <c r="G42" s="36"/>
      <c r="H42" s="65">
        <f t="shared" ref="H42:H43" si="6">G42*36</f>
        <v>0</v>
      </c>
      <c r="I42" s="66">
        <f>G42*32/3</f>
        <v>0</v>
      </c>
      <c r="J42" s="36"/>
      <c r="K42" s="65">
        <f t="shared" ref="K42:K44" si="7">J42*36</f>
        <v>0</v>
      </c>
      <c r="L42" s="66">
        <f>J42*32/3</f>
        <v>0</v>
      </c>
      <c r="M42" s="36"/>
      <c r="N42" s="65">
        <v>95</v>
      </c>
      <c r="O42" s="66" t="s">
        <v>40</v>
      </c>
      <c r="P42" s="36"/>
      <c r="Q42" s="65">
        <v>120</v>
      </c>
      <c r="R42" s="66" t="s">
        <v>44</v>
      </c>
    </row>
    <row r="43" spans="1:37" s="1" customFormat="1" ht="30" customHeight="1">
      <c r="B43" s="30" t="s">
        <v>29</v>
      </c>
      <c r="C43" s="12">
        <v>2</v>
      </c>
      <c r="D43" s="161">
        <f t="shared" ref="D43:D47" si="8">C43*36</f>
        <v>72</v>
      </c>
      <c r="E43" s="161">
        <v>32</v>
      </c>
      <c r="F43" s="11">
        <f t="shared" si="4"/>
        <v>40</v>
      </c>
      <c r="G43" s="36"/>
      <c r="H43" s="65">
        <f t="shared" si="6"/>
        <v>0</v>
      </c>
      <c r="I43" s="66">
        <f>G43*32/3</f>
        <v>0</v>
      </c>
      <c r="J43" s="36"/>
      <c r="K43" s="65">
        <f t="shared" si="7"/>
        <v>0</v>
      </c>
      <c r="L43" s="66">
        <f>J43*32/3</f>
        <v>0</v>
      </c>
      <c r="M43" s="36"/>
      <c r="N43" s="65">
        <f t="shared" ref="N43:N46" si="9">M43*36</f>
        <v>0</v>
      </c>
      <c r="O43" s="66">
        <f>M43*32/3</f>
        <v>0</v>
      </c>
      <c r="P43" s="36"/>
      <c r="Q43" s="65">
        <v>72</v>
      </c>
      <c r="R43" s="66" t="s">
        <v>41</v>
      </c>
    </row>
    <row r="44" spans="1:37" s="1" customFormat="1" ht="30" customHeight="1">
      <c r="B44" s="28" t="s">
        <v>52</v>
      </c>
      <c r="C44" s="159">
        <v>2</v>
      </c>
      <c r="D44" s="48">
        <f t="shared" si="8"/>
        <v>72</v>
      </c>
      <c r="E44" s="48">
        <v>32</v>
      </c>
      <c r="F44" s="160">
        <f t="shared" si="4"/>
        <v>40</v>
      </c>
      <c r="G44" s="10"/>
      <c r="H44" s="78">
        <v>72</v>
      </c>
      <c r="I44" s="108" t="s">
        <v>41</v>
      </c>
      <c r="J44" s="10"/>
      <c r="K44" s="78">
        <f t="shared" si="7"/>
        <v>0</v>
      </c>
      <c r="L44" s="108">
        <f>J44*32/3</f>
        <v>0</v>
      </c>
      <c r="M44" s="10"/>
      <c r="N44" s="78">
        <f t="shared" si="9"/>
        <v>0</v>
      </c>
      <c r="O44" s="108">
        <f>M44*32/3</f>
        <v>0</v>
      </c>
      <c r="P44" s="10"/>
      <c r="Q44" s="78">
        <f t="shared" ref="Q44:Q46" si="10">P44*36</f>
        <v>0</v>
      </c>
      <c r="R44" s="108">
        <f t="shared" si="5"/>
        <v>0</v>
      </c>
    </row>
    <row r="45" spans="1:37" s="27" customFormat="1" ht="30" customHeight="1">
      <c r="B45" s="135" t="s">
        <v>59</v>
      </c>
      <c r="C45" s="13">
        <v>5</v>
      </c>
      <c r="D45" s="162">
        <v>180</v>
      </c>
      <c r="E45" s="162">
        <v>64</v>
      </c>
      <c r="F45" s="163">
        <v>116</v>
      </c>
      <c r="G45" s="105"/>
      <c r="H45" s="75">
        <v>90</v>
      </c>
      <c r="I45" s="74" t="s">
        <v>41</v>
      </c>
      <c r="J45" s="105"/>
      <c r="K45" s="75">
        <v>90</v>
      </c>
      <c r="L45" s="74" t="s">
        <v>40</v>
      </c>
      <c r="M45" s="105"/>
      <c r="N45" s="75">
        <v>0</v>
      </c>
      <c r="O45" s="74">
        <v>0</v>
      </c>
      <c r="P45" s="105"/>
      <c r="Q45" s="75">
        <v>0</v>
      </c>
      <c r="R45" s="74">
        <v>0</v>
      </c>
    </row>
    <row r="46" spans="1:37" s="1" customFormat="1" ht="30" customHeight="1">
      <c r="B46" s="30" t="s">
        <v>30</v>
      </c>
      <c r="C46" s="159">
        <v>4</v>
      </c>
      <c r="D46" s="48">
        <f t="shared" si="8"/>
        <v>144</v>
      </c>
      <c r="E46" s="48">
        <v>64</v>
      </c>
      <c r="F46" s="160">
        <v>80</v>
      </c>
      <c r="G46" s="36"/>
      <c r="H46" s="65">
        <v>72</v>
      </c>
      <c r="I46" s="66" t="s">
        <v>41</v>
      </c>
      <c r="J46" s="36"/>
      <c r="K46" s="65">
        <v>72</v>
      </c>
      <c r="L46" s="66" t="s">
        <v>41</v>
      </c>
      <c r="M46" s="36"/>
      <c r="N46" s="65">
        <f t="shared" si="9"/>
        <v>0</v>
      </c>
      <c r="O46" s="66">
        <f>M46*32/3</f>
        <v>0</v>
      </c>
      <c r="P46" s="36"/>
      <c r="Q46" s="65">
        <f t="shared" si="10"/>
        <v>0</v>
      </c>
      <c r="R46" s="66">
        <f t="shared" si="5"/>
        <v>0</v>
      </c>
    </row>
    <row r="47" spans="1:37" s="1" customFormat="1" ht="30" customHeight="1" thickBot="1">
      <c r="B47" s="41" t="s">
        <v>39</v>
      </c>
      <c r="C47" s="164">
        <v>3</v>
      </c>
      <c r="D47" s="62">
        <f t="shared" si="8"/>
        <v>108</v>
      </c>
      <c r="E47" s="62"/>
      <c r="F47" s="165"/>
      <c r="G47" s="42"/>
      <c r="H47" s="43">
        <v>10</v>
      </c>
      <c r="I47" s="71">
        <f>G47*32/3</f>
        <v>0</v>
      </c>
      <c r="J47" s="42"/>
      <c r="K47" s="43">
        <v>44</v>
      </c>
      <c r="L47" s="71">
        <f>J47*32/3</f>
        <v>0</v>
      </c>
      <c r="M47" s="42"/>
      <c r="N47" s="43">
        <v>10</v>
      </c>
      <c r="O47" s="71">
        <f>M47*32/3</f>
        <v>0</v>
      </c>
      <c r="P47" s="42"/>
      <c r="Q47" s="43">
        <v>44</v>
      </c>
      <c r="R47" s="71">
        <f>P47*32/3</f>
        <v>0</v>
      </c>
    </row>
    <row r="48" spans="1:37" s="1" customFormat="1" ht="15" customHeight="1">
      <c r="B48" s="35"/>
      <c r="C48" s="47"/>
      <c r="D48" s="44"/>
      <c r="E48" s="44"/>
      <c r="F48" s="53"/>
      <c r="G48" s="47"/>
      <c r="H48" s="44"/>
      <c r="I48" s="88"/>
      <c r="J48" s="89"/>
      <c r="K48" s="46"/>
      <c r="L48" s="90"/>
      <c r="M48" s="45"/>
      <c r="N48" s="46"/>
      <c r="O48" s="88"/>
      <c r="P48" s="45"/>
      <c r="Q48" s="46"/>
      <c r="R48" s="88"/>
    </row>
    <row r="49" spans="2:18" s="1" customFormat="1" ht="30" customHeight="1">
      <c r="B49" s="31" t="s">
        <v>37</v>
      </c>
      <c r="C49" s="166">
        <v>3</v>
      </c>
      <c r="D49" s="167">
        <v>576</v>
      </c>
      <c r="E49" s="167">
        <v>288</v>
      </c>
      <c r="F49" s="168">
        <v>288</v>
      </c>
      <c r="G49" s="72"/>
      <c r="H49" s="73"/>
      <c r="I49" s="108"/>
      <c r="J49" s="76"/>
      <c r="K49" s="73"/>
      <c r="L49" s="37"/>
      <c r="M49" s="72"/>
      <c r="N49" s="78"/>
      <c r="O49" s="108"/>
      <c r="P49" s="72"/>
      <c r="Q49" s="78"/>
      <c r="R49" s="108"/>
    </row>
    <row r="50" spans="2:18" s="1" customFormat="1" ht="30" customHeight="1">
      <c r="B50" s="49" t="s">
        <v>42</v>
      </c>
      <c r="C50" s="166"/>
      <c r="D50" s="14">
        <v>256</v>
      </c>
      <c r="E50" s="14">
        <v>128</v>
      </c>
      <c r="F50" s="163">
        <v>128</v>
      </c>
      <c r="G50" s="72"/>
      <c r="H50" s="73">
        <v>64</v>
      </c>
      <c r="I50" s="108" t="s">
        <v>41</v>
      </c>
      <c r="J50" s="76"/>
      <c r="K50" s="109">
        <v>64</v>
      </c>
      <c r="L50" s="37" t="s">
        <v>41</v>
      </c>
      <c r="M50" s="72"/>
      <c r="N50" s="78">
        <v>64</v>
      </c>
      <c r="O50" s="108" t="s">
        <v>41</v>
      </c>
      <c r="P50" s="72"/>
      <c r="Q50" s="78">
        <v>64</v>
      </c>
      <c r="R50" s="108" t="s">
        <v>40</v>
      </c>
    </row>
    <row r="51" spans="2:18" s="1" customFormat="1" ht="30" customHeight="1">
      <c r="B51" s="28" t="s">
        <v>50</v>
      </c>
      <c r="C51" s="169"/>
      <c r="D51" s="15">
        <v>128</v>
      </c>
      <c r="E51" s="15">
        <v>64</v>
      </c>
      <c r="F51" s="160">
        <v>64</v>
      </c>
      <c r="G51" s="10"/>
      <c r="H51" s="78">
        <v>64</v>
      </c>
      <c r="I51" s="108" t="s">
        <v>41</v>
      </c>
      <c r="J51" s="113"/>
      <c r="K51" s="16">
        <v>64</v>
      </c>
      <c r="L51" s="16" t="s">
        <v>40</v>
      </c>
      <c r="M51" s="10"/>
      <c r="N51" s="78">
        <v>0</v>
      </c>
      <c r="O51" s="108">
        <v>0</v>
      </c>
      <c r="P51" s="10"/>
      <c r="Q51" s="78">
        <v>0</v>
      </c>
      <c r="R51" s="108">
        <v>0</v>
      </c>
    </row>
    <row r="52" spans="2:18" s="1" customFormat="1" ht="30" customHeight="1">
      <c r="B52" s="49" t="s">
        <v>45</v>
      </c>
      <c r="C52" s="166"/>
      <c r="D52" s="14">
        <v>192</v>
      </c>
      <c r="E52" s="14">
        <v>96</v>
      </c>
      <c r="F52" s="163">
        <v>96</v>
      </c>
      <c r="G52" s="72"/>
      <c r="H52" s="73">
        <v>0</v>
      </c>
      <c r="I52" s="66">
        <v>0</v>
      </c>
      <c r="J52" s="76"/>
      <c r="K52" s="77">
        <v>64</v>
      </c>
      <c r="L52" s="37" t="s">
        <v>41</v>
      </c>
      <c r="M52" s="72"/>
      <c r="N52" s="78">
        <v>64</v>
      </c>
      <c r="O52" s="66" t="s">
        <v>41</v>
      </c>
      <c r="P52" s="72"/>
      <c r="Q52" s="78">
        <v>64</v>
      </c>
      <c r="R52" s="66" t="s">
        <v>41</v>
      </c>
    </row>
    <row r="53" spans="2:18" s="1" customFormat="1" ht="30" customHeight="1" thickBot="1">
      <c r="B53" s="32" t="s">
        <v>20</v>
      </c>
      <c r="C53" s="166">
        <v>3</v>
      </c>
      <c r="D53" s="170">
        <f>C53*36</f>
        <v>108</v>
      </c>
      <c r="E53" s="170"/>
      <c r="F53" s="171"/>
      <c r="G53" s="79"/>
      <c r="H53" s="80"/>
      <c r="I53" s="81"/>
      <c r="J53" s="82"/>
      <c r="K53" s="80"/>
      <c r="L53" s="83"/>
      <c r="M53" s="79"/>
      <c r="N53" s="65"/>
      <c r="O53" s="66"/>
      <c r="P53" s="183">
        <v>3</v>
      </c>
      <c r="Q53" s="184">
        <v>108</v>
      </c>
      <c r="R53" s="66">
        <v>0</v>
      </c>
    </row>
    <row r="54" spans="2:18" s="1" customFormat="1" ht="20.25" customHeight="1" thickBot="1">
      <c r="B54" s="33" t="s">
        <v>12</v>
      </c>
      <c r="C54" s="172">
        <v>89</v>
      </c>
      <c r="D54" s="172">
        <v>3711</v>
      </c>
      <c r="E54" s="172">
        <v>1792</v>
      </c>
      <c r="F54" s="172">
        <v>1919</v>
      </c>
      <c r="G54" s="60"/>
      <c r="H54" s="60">
        <v>926</v>
      </c>
      <c r="I54" s="60">
        <v>448</v>
      </c>
      <c r="J54" s="103"/>
      <c r="K54" s="103">
        <v>931</v>
      </c>
      <c r="L54" s="103">
        <v>448</v>
      </c>
      <c r="M54" s="103"/>
      <c r="N54" s="103">
        <v>893</v>
      </c>
      <c r="O54" s="103">
        <v>448</v>
      </c>
      <c r="P54" s="103"/>
      <c r="Q54" s="103">
        <v>961</v>
      </c>
      <c r="R54" s="104">
        <v>448</v>
      </c>
    </row>
    <row r="55" spans="2:18" s="27" customFormat="1" ht="30" customHeight="1">
      <c r="B55" s="61"/>
      <c r="I55" s="34"/>
      <c r="J55" s="97"/>
      <c r="K55" s="97"/>
      <c r="L55" s="97"/>
      <c r="M55" s="97"/>
      <c r="N55" s="97"/>
      <c r="O55" s="97"/>
      <c r="P55" s="97"/>
      <c r="Q55" s="97"/>
      <c r="R55" s="97"/>
    </row>
    <row r="56" spans="2:18" s="27" customFormat="1" ht="30" customHeight="1"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printOptions horizontalCentered="1" verticalCentered="1"/>
  <pageMargins left="0.51" right="0.12000000000000001" top="0.55000000000000004" bottom="0.55000000000000004" header="0.31" footer="0.31"/>
  <pageSetup paperSize="9" scale="61" fitToHeight="1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печать</vt:lpstr>
      <vt:lpstr>печать!Область_печати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Библиотека</cp:lastModifiedBy>
  <cp:lastPrinted>2017-08-16T09:14:24Z</cp:lastPrinted>
  <dcterms:created xsi:type="dcterms:W3CDTF">1996-10-08T23:32:33Z</dcterms:created>
  <dcterms:modified xsi:type="dcterms:W3CDTF">2017-08-16T09:17:35Z</dcterms:modified>
</cp:coreProperties>
</file>